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Development Services\Fees\"/>
    </mc:Choice>
  </mc:AlternateContent>
  <workbookProtection workbookPassword="E1EE" lockStructure="1"/>
  <bookViews>
    <workbookView xWindow="0" yWindow="165" windowWidth="20100" windowHeight="8670"/>
  </bookViews>
  <sheets>
    <sheet name="Fees 2018" sheetId="1" r:id="rId1"/>
    <sheet name="Description" sheetId="2" r:id="rId2"/>
  </sheets>
  <definedNames>
    <definedName name="_xlnm.Print_Area" localSheetId="0">'Fees 2018'!$A$1:$G$24</definedName>
  </definedNames>
  <calcPr calcId="162913"/>
</workbook>
</file>

<file path=xl/calcChain.xml><?xml version="1.0" encoding="utf-8"?>
<calcChain xmlns="http://schemas.openxmlformats.org/spreadsheetml/2006/main">
  <c r="G17" i="1" l="1"/>
  <c r="A1" i="2" l="1"/>
  <c r="G10" i="1" l="1"/>
  <c r="G12" i="1"/>
  <c r="G16" i="1" l="1"/>
  <c r="G15" i="1"/>
  <c r="G9" i="1"/>
  <c r="G8" i="1"/>
  <c r="G18" i="1" l="1"/>
  <c r="G19" i="1" s="1"/>
  <c r="G20" i="1" l="1"/>
</calcChain>
</file>

<file path=xl/sharedStrings.xml><?xml version="1.0" encoding="utf-8"?>
<sst xmlns="http://schemas.openxmlformats.org/spreadsheetml/2006/main" count="56" uniqueCount="45">
  <si>
    <t>Description</t>
  </si>
  <si>
    <t>Fee</t>
  </si>
  <si>
    <t>Site Plan Review</t>
  </si>
  <si>
    <t>Technology Fee</t>
  </si>
  <si>
    <t>Stormwater Management Agreement  Administration Fee</t>
  </si>
  <si>
    <t>Small Plat Review -                                               Less than 5 parcels</t>
  </si>
  <si>
    <t>Large Subdivision Review -                                     5 or more parcels</t>
  </si>
  <si>
    <t>$350 + $75 per disturbed acre</t>
  </si>
  <si>
    <t>Erosion &amp; Sediment Control Review:</t>
  </si>
  <si>
    <t xml:space="preserve">$350 + $75 per lot </t>
  </si>
  <si>
    <t xml:space="preserve">$755 + $75 per disturbed acre </t>
  </si>
  <si>
    <t>Total</t>
  </si>
  <si>
    <t>Subtotal</t>
  </si>
  <si>
    <t>Amount</t>
  </si>
  <si>
    <t>Y/N</t>
  </si>
  <si>
    <t>Street Sign Fee</t>
  </si>
  <si>
    <t>$150 per double bladed sign</t>
  </si>
  <si>
    <t>#/Y/N</t>
  </si>
  <si>
    <t>What is the type of review?</t>
  </si>
  <si>
    <t>Subdivision Review</t>
  </si>
  <si>
    <t>Erosion and Sediment Control Review</t>
  </si>
  <si>
    <t>Will this project require a VSMP?</t>
  </si>
  <si>
    <t>Yes</t>
  </si>
  <si>
    <t>No</t>
  </si>
  <si>
    <t>Will a street sign(s) be required?</t>
  </si>
  <si>
    <t>Small Plat Review</t>
  </si>
  <si>
    <t>ACRE</t>
  </si>
  <si>
    <t xml:space="preserve">FEE CALCULATION SHEET </t>
  </si>
  <si>
    <t>PLAN AND PLAT REVIEWS</t>
  </si>
  <si>
    <r>
      <t xml:space="preserve">Please fill information in </t>
    </r>
    <r>
      <rPr>
        <sz val="11"/>
        <color theme="9" tint="-0.249977111117893"/>
        <rFont val="Arial Black"/>
        <family val="2"/>
      </rPr>
      <t>ORANGE</t>
    </r>
    <r>
      <rPr>
        <sz val="11"/>
        <rFont val="Arial Black"/>
        <family val="2"/>
      </rPr>
      <t xml:space="preserve"> blocks below.</t>
    </r>
  </si>
  <si>
    <t>&lt; 5,000 sq ft (0.11 ac) disturbance</t>
  </si>
  <si>
    <t>Half</t>
  </si>
  <si>
    <t>Whole</t>
  </si>
  <si>
    <t>N/A</t>
  </si>
  <si>
    <t>Are you paying half or whole VSMP fee?</t>
  </si>
  <si>
    <t>Will a SWM Agreement be required or revised?</t>
  </si>
  <si>
    <t>#</t>
  </si>
  <si>
    <t>5,000 - 9,999 sq ft (0.11 - 0.22 ac) disturbance</t>
  </si>
  <si>
    <t>10,000 sq ft (0.23 ac) disturbance or greater</t>
  </si>
  <si>
    <r>
      <t>VSMP Permit Fee</t>
    </r>
    <r>
      <rPr>
        <vertAlign val="superscript"/>
        <sz val="11"/>
        <color theme="1"/>
        <rFont val="Arial"/>
        <family val="2"/>
      </rPr>
      <t>1</t>
    </r>
  </si>
  <si>
    <t>1 - For Single Family Residential with an acre or greater disturbed or in a common plan of development the VSMP Fee is $209.00</t>
  </si>
  <si>
    <t>SFR Erosion and Sediment Control Review</t>
  </si>
  <si>
    <t>*Fees adopted by Roanoke County Board of Supervisors effective July 1, 2022</t>
  </si>
  <si>
    <t>*Last Update: June 6, 2022</t>
  </si>
  <si>
    <t>*Fees subject to review by Roanoke County Development Services Staff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</si>
</sst>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name val="Arial"/>
      <family val="2"/>
    </font>
    <font>
      <sz val="11"/>
      <name val="Arial Black"/>
      <family val="2"/>
    </font>
    <font>
      <sz val="11"/>
      <color theme="9" tint="-0.249977111117893"/>
      <name val="Arial Black"/>
      <family val="2"/>
    </font>
    <font>
      <sz val="10"/>
      <color theme="1"/>
      <name val="Arial"/>
      <family val="2"/>
    </font>
    <font>
      <vertAlign val="superscript"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95">
    <xf numFmtId="0" fontId="0" fillId="0" borderId="0" xfId="0"/>
    <xf numFmtId="0" fontId="0" fillId="0" borderId="0" xfId="0" applyAlignment="1">
      <alignment vertical="center"/>
    </xf>
    <xf numFmtId="1" fontId="1" fillId="5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 applyProtection="1">
      <alignment vertical="center" wrapText="1"/>
    </xf>
    <xf numFmtId="0" fontId="1" fillId="0" borderId="1" xfId="0" applyFont="1" applyBorder="1" applyAlignment="1" applyProtection="1">
      <alignment vertical="center"/>
    </xf>
    <xf numFmtId="0" fontId="1" fillId="0" borderId="10" xfId="0" applyFont="1" applyFill="1" applyBorder="1" applyAlignment="1" applyProtection="1">
      <alignment vertical="center"/>
    </xf>
    <xf numFmtId="0" fontId="1" fillId="0" borderId="12" xfId="0" applyFont="1" applyBorder="1" applyAlignment="1" applyProtection="1">
      <alignment horizontal="right" vertical="center"/>
    </xf>
    <xf numFmtId="0" fontId="1" fillId="0" borderId="11" xfId="0" applyFont="1" applyBorder="1" applyAlignment="1" applyProtection="1">
      <alignment horizontal="right" vertical="center"/>
    </xf>
    <xf numFmtId="0" fontId="1" fillId="0" borderId="1" xfId="0" applyFont="1" applyBorder="1" applyAlignment="1" applyProtection="1">
      <alignment horizontal="right" vertical="center"/>
    </xf>
    <xf numFmtId="1" fontId="1" fillId="5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Border="1" applyAlignment="1" applyProtection="1">
      <alignment horizontal="center" vertical="center"/>
    </xf>
    <xf numFmtId="44" fontId="1" fillId="0" borderId="1" xfId="1" applyFont="1" applyBorder="1" applyAlignment="1" applyProtection="1">
      <alignment horizontal="left" vertical="center"/>
    </xf>
    <xf numFmtId="2" fontId="1" fillId="5" borderId="1" xfId="0" applyNumberFormat="1" applyFont="1" applyFill="1" applyBorder="1" applyAlignment="1" applyProtection="1">
      <alignment horizontal="center" vertical="center"/>
      <protection locked="0"/>
    </xf>
    <xf numFmtId="164" fontId="1" fillId="0" borderId="0" xfId="0" applyNumberFormat="1" applyFont="1"/>
    <xf numFmtId="0" fontId="8" fillId="5" borderId="3" xfId="0" applyFont="1" applyFill="1" applyBorder="1" applyAlignment="1" applyProtection="1">
      <alignment vertical="center"/>
      <protection locked="0"/>
    </xf>
    <xf numFmtId="0" fontId="3" fillId="5" borderId="1" xfId="0" applyFont="1" applyFill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vertical="center" wrapText="1"/>
    </xf>
    <xf numFmtId="1" fontId="1" fillId="5" borderId="3" xfId="0" applyNumberFormat="1" applyFont="1" applyFill="1" applyBorder="1" applyAlignment="1" applyProtection="1">
      <alignment horizontal="center" vertical="center"/>
      <protection locked="0"/>
    </xf>
    <xf numFmtId="2" fontId="1" fillId="5" borderId="3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</xf>
    <xf numFmtId="0" fontId="8" fillId="7" borderId="13" xfId="0" applyFont="1" applyFill="1" applyBorder="1" applyAlignment="1" applyProtection="1">
      <alignment horizontal="left" vertical="center"/>
    </xf>
    <xf numFmtId="0" fontId="8" fillId="5" borderId="15" xfId="0" applyFont="1" applyFill="1" applyBorder="1" applyAlignment="1" applyProtection="1">
      <alignment vertical="center"/>
      <protection locked="0"/>
    </xf>
    <xf numFmtId="0" fontId="5" fillId="0" borderId="15" xfId="0" applyFont="1" applyBorder="1" applyAlignment="1" applyProtection="1">
      <alignment horizontal="left" vertical="center"/>
      <protection locked="0"/>
    </xf>
    <xf numFmtId="0" fontId="3" fillId="2" borderId="13" xfId="0" applyFont="1" applyFill="1" applyBorder="1" applyAlignment="1" applyProtection="1">
      <alignment horizontal="center" vertical="center"/>
    </xf>
    <xf numFmtId="0" fontId="3" fillId="2" borderId="15" xfId="0" applyFont="1" applyFill="1" applyBorder="1" applyAlignment="1" applyProtection="1">
      <alignment horizontal="center" vertical="center"/>
    </xf>
    <xf numFmtId="0" fontId="1" fillId="0" borderId="13" xfId="0" applyFont="1" applyBorder="1" applyAlignment="1" applyProtection="1">
      <alignment vertical="center" wrapText="1"/>
    </xf>
    <xf numFmtId="164" fontId="1" fillId="0" borderId="15" xfId="0" applyNumberFormat="1" applyFont="1" applyBorder="1" applyAlignment="1">
      <alignment horizontal="right"/>
    </xf>
    <xf numFmtId="0" fontId="1" fillId="0" borderId="13" xfId="0" applyFont="1" applyBorder="1" applyAlignment="1" applyProtection="1">
      <alignment vertical="center"/>
    </xf>
    <xf numFmtId="0" fontId="1" fillId="0" borderId="17" xfId="0" applyFont="1" applyFill="1" applyBorder="1" applyAlignment="1" applyProtection="1">
      <alignment vertical="center"/>
    </xf>
    <xf numFmtId="0" fontId="11" fillId="0" borderId="18" xfId="0" applyFont="1" applyBorder="1" applyAlignment="1" applyProtection="1">
      <alignment horizontal="right" vertical="center"/>
    </xf>
    <xf numFmtId="0" fontId="11" fillId="0" borderId="21" xfId="0" applyFont="1" applyBorder="1" applyAlignment="1" applyProtection="1">
      <alignment horizontal="right" vertical="center"/>
    </xf>
    <xf numFmtId="0" fontId="1" fillId="0" borderId="13" xfId="0" applyFont="1" applyBorder="1" applyAlignment="1" applyProtection="1">
      <alignment horizontal="left" vertical="center"/>
    </xf>
    <xf numFmtId="164" fontId="1" fillId="0" borderId="15" xfId="0" applyNumberFormat="1" applyFont="1" applyBorder="1" applyAlignment="1" applyProtection="1">
      <alignment horizontal="right"/>
    </xf>
    <xf numFmtId="0" fontId="5" fillId="0" borderId="13" xfId="0" applyFont="1" applyBorder="1" applyAlignment="1" applyProtection="1">
      <alignment vertical="center" wrapText="1"/>
    </xf>
    <xf numFmtId="0" fontId="5" fillId="0" borderId="17" xfId="0" applyFont="1" applyBorder="1" applyAlignment="1" applyProtection="1">
      <alignment vertical="center" wrapText="1"/>
    </xf>
    <xf numFmtId="164" fontId="7" fillId="4" borderId="19" xfId="0" applyNumberFormat="1" applyFont="1" applyFill="1" applyBorder="1" applyAlignment="1" applyProtection="1">
      <alignment horizontal="right"/>
    </xf>
    <xf numFmtId="0" fontId="8" fillId="7" borderId="21" xfId="0" applyFont="1" applyFill="1" applyBorder="1" applyAlignment="1" applyProtection="1">
      <alignment horizontal="left" vertical="center"/>
    </xf>
    <xf numFmtId="0" fontId="3" fillId="5" borderId="11" xfId="0" applyFont="1" applyFill="1" applyBorder="1" applyAlignment="1" applyProtection="1">
      <alignment horizontal="center" vertical="center"/>
    </xf>
    <xf numFmtId="0" fontId="0" fillId="0" borderId="0" xfId="0" applyProtection="1"/>
    <xf numFmtId="2" fontId="1" fillId="5" borderId="1" xfId="0" applyNumberFormat="1" applyFont="1" applyFill="1" applyBorder="1" applyAlignment="1" applyProtection="1">
      <alignment horizontal="center" vertical="center"/>
    </xf>
    <xf numFmtId="0" fontId="11" fillId="0" borderId="27" xfId="0" applyFont="1" applyBorder="1" applyAlignment="1">
      <alignment horizontal="left" vertical="center"/>
    </xf>
    <xf numFmtId="0" fontId="11" fillId="0" borderId="28" xfId="0" applyFont="1" applyBorder="1" applyAlignment="1">
      <alignment horizontal="left" vertical="center"/>
    </xf>
    <xf numFmtId="0" fontId="11" fillId="0" borderId="29" xfId="0" applyFont="1" applyBorder="1" applyAlignment="1">
      <alignment horizontal="left" vertical="center"/>
    </xf>
    <xf numFmtId="0" fontId="1" fillId="0" borderId="1" xfId="0" applyFont="1" applyBorder="1" applyAlignment="1" applyProtection="1">
      <alignment horizontal="left" vertical="center"/>
    </xf>
    <xf numFmtId="6" fontId="1" fillId="0" borderId="10" xfId="0" applyNumberFormat="1" applyFont="1" applyBorder="1" applyAlignment="1" applyProtection="1">
      <alignment horizontal="left" vertical="center"/>
    </xf>
    <xf numFmtId="0" fontId="5" fillId="7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164" fontId="1" fillId="0" borderId="19" xfId="0" applyNumberFormat="1" applyFont="1" applyBorder="1" applyAlignment="1" applyProtection="1">
      <alignment horizontal="right"/>
    </xf>
    <xf numFmtId="164" fontId="1" fillId="0" borderId="20" xfId="0" applyNumberFormat="1" applyFont="1" applyBorder="1" applyAlignment="1" applyProtection="1">
      <alignment horizontal="right"/>
    </xf>
    <xf numFmtId="164" fontId="1" fillId="0" borderId="22" xfId="0" applyNumberFormat="1" applyFont="1" applyBorder="1" applyAlignment="1" applyProtection="1">
      <alignment horizontal="right"/>
    </xf>
    <xf numFmtId="0" fontId="3" fillId="2" borderId="3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2" fontId="1" fillId="5" borderId="10" xfId="0" applyNumberFormat="1" applyFont="1" applyFill="1" applyBorder="1" applyAlignment="1" applyProtection="1">
      <alignment horizontal="center" vertical="center"/>
      <protection locked="0"/>
    </xf>
    <xf numFmtId="2" fontId="1" fillId="5" borderId="12" xfId="0" applyNumberFormat="1" applyFont="1" applyFill="1" applyBorder="1" applyAlignment="1" applyProtection="1">
      <alignment horizontal="center" vertical="center"/>
      <protection locked="0"/>
    </xf>
    <xf numFmtId="2" fontId="1" fillId="5" borderId="11" xfId="0" applyNumberFormat="1" applyFont="1" applyFill="1" applyBorder="1" applyAlignment="1" applyProtection="1">
      <alignment horizontal="center" vertical="center"/>
      <protection locked="0"/>
    </xf>
    <xf numFmtId="1" fontId="1" fillId="0" borderId="10" xfId="0" applyNumberFormat="1" applyFont="1" applyBorder="1" applyAlignment="1" applyProtection="1">
      <alignment horizontal="center" vertical="center"/>
    </xf>
    <xf numFmtId="1" fontId="1" fillId="0" borderId="12" xfId="0" applyNumberFormat="1" applyFont="1" applyBorder="1" applyAlignment="1" applyProtection="1">
      <alignment horizontal="center" vertical="center"/>
    </xf>
    <xf numFmtId="1" fontId="1" fillId="0" borderId="11" xfId="0" applyNumberFormat="1" applyFont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6" fontId="1" fillId="0" borderId="1" xfId="0" applyNumberFormat="1" applyFont="1" applyBorder="1" applyAlignment="1" applyProtection="1">
      <alignment horizontal="left" vertical="center"/>
    </xf>
    <xf numFmtId="0" fontId="11" fillId="0" borderId="23" xfId="0" applyFont="1" applyFill="1" applyBorder="1" applyAlignment="1" applyProtection="1">
      <alignment horizontal="left" vertical="center"/>
    </xf>
    <xf numFmtId="0" fontId="11" fillId="0" borderId="6" xfId="0" applyFont="1" applyFill="1" applyBorder="1" applyAlignment="1" applyProtection="1">
      <alignment horizontal="left" vertical="center"/>
    </xf>
    <xf numFmtId="0" fontId="11" fillId="0" borderId="24" xfId="0" applyFont="1" applyFill="1" applyBorder="1" applyAlignment="1" applyProtection="1">
      <alignment horizontal="left" vertical="center"/>
    </xf>
    <xf numFmtId="0" fontId="11" fillId="0" borderId="25" xfId="0" applyFont="1" applyFill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horizontal="left" vertical="center"/>
    </xf>
    <xf numFmtId="0" fontId="11" fillId="0" borderId="26" xfId="0" applyFont="1" applyFill="1" applyBorder="1" applyAlignment="1" applyProtection="1">
      <alignment horizontal="left" vertical="center"/>
    </xf>
    <xf numFmtId="6" fontId="1" fillId="0" borderId="12" xfId="0" applyNumberFormat="1" applyFont="1" applyBorder="1" applyAlignment="1" applyProtection="1">
      <alignment horizontal="left" vertical="center"/>
    </xf>
    <xf numFmtId="0" fontId="2" fillId="6" borderId="31" xfId="0" applyFont="1" applyFill="1" applyBorder="1" applyAlignment="1" applyProtection="1">
      <alignment horizontal="center" wrapText="1"/>
    </xf>
    <xf numFmtId="0" fontId="2" fillId="6" borderId="32" xfId="0" applyFont="1" applyFill="1" applyBorder="1" applyAlignment="1" applyProtection="1">
      <alignment horizontal="center" wrapText="1"/>
    </xf>
    <xf numFmtId="0" fontId="2" fillId="6" borderId="33" xfId="0" applyFont="1" applyFill="1" applyBorder="1" applyAlignment="1" applyProtection="1">
      <alignment horizontal="center" wrapText="1"/>
    </xf>
    <xf numFmtId="0" fontId="2" fillId="6" borderId="27" xfId="0" applyFont="1" applyFill="1" applyBorder="1" applyAlignment="1" applyProtection="1">
      <alignment horizontal="center" wrapText="1"/>
    </xf>
    <xf numFmtId="0" fontId="2" fillId="6" borderId="28" xfId="0" applyFont="1" applyFill="1" applyBorder="1" applyAlignment="1" applyProtection="1">
      <alignment horizontal="center" wrapText="1"/>
    </xf>
    <xf numFmtId="0" fontId="2" fillId="6" borderId="29" xfId="0" applyFont="1" applyFill="1" applyBorder="1" applyAlignment="1" applyProtection="1">
      <alignment horizontal="center" wrapText="1"/>
    </xf>
    <xf numFmtId="0" fontId="9" fillId="5" borderId="16" xfId="0" applyFont="1" applyFill="1" applyBorder="1" applyAlignment="1" applyProtection="1">
      <alignment horizontal="center" vertical="center"/>
    </xf>
    <xf numFmtId="0" fontId="9" fillId="5" borderId="4" xfId="0" applyFont="1" applyFill="1" applyBorder="1" applyAlignment="1" applyProtection="1">
      <alignment horizontal="center" vertical="center"/>
    </xf>
    <xf numFmtId="0" fontId="9" fillId="5" borderId="14" xfId="0" applyFont="1" applyFill="1" applyBorder="1" applyAlignment="1" applyProtection="1">
      <alignment horizontal="center" vertical="center"/>
    </xf>
    <xf numFmtId="0" fontId="8" fillId="5" borderId="8" xfId="0" applyFont="1" applyFill="1" applyBorder="1" applyAlignment="1" applyProtection="1">
      <alignment horizontal="left" vertical="center"/>
      <protection locked="0"/>
    </xf>
    <xf numFmtId="0" fontId="8" fillId="5" borderId="9" xfId="0" applyFont="1" applyFill="1" applyBorder="1" applyAlignment="1" applyProtection="1">
      <alignment horizontal="left" vertical="center"/>
      <protection locked="0"/>
    </xf>
    <xf numFmtId="0" fontId="8" fillId="5" borderId="30" xfId="0" applyFont="1" applyFill="1" applyBorder="1" applyAlignment="1" applyProtection="1">
      <alignment horizontal="left" vertical="center"/>
      <protection locked="0"/>
    </xf>
    <xf numFmtId="0" fontId="8" fillId="7" borderId="3" xfId="0" applyFont="1" applyFill="1" applyBorder="1" applyAlignment="1" applyProtection="1">
      <alignment horizontal="center" vertical="center" wrapText="1"/>
    </xf>
    <xf numFmtId="0" fontId="8" fillId="7" borderId="4" xfId="0" applyFont="1" applyFill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left" vertical="center"/>
    </xf>
    <xf numFmtId="0" fontId="6" fillId="3" borderId="5" xfId="0" applyFont="1" applyFill="1" applyBorder="1" applyAlignment="1" applyProtection="1">
      <alignment horizontal="center"/>
    </xf>
    <xf numFmtId="0" fontId="6" fillId="3" borderId="6" xfId="0" applyFont="1" applyFill="1" applyBorder="1" applyAlignment="1" applyProtection="1">
      <alignment horizontal="center"/>
    </xf>
    <xf numFmtId="0" fontId="6" fillId="3" borderId="7" xfId="0" applyFont="1" applyFill="1" applyBorder="1" applyAlignment="1" applyProtection="1">
      <alignment horizontal="center"/>
    </xf>
    <xf numFmtId="0" fontId="1" fillId="0" borderId="3" xfId="0" applyFont="1" applyBorder="1" applyAlignment="1" applyProtection="1">
      <alignment horizontal="left" vertical="center"/>
    </xf>
    <xf numFmtId="0" fontId="1" fillId="0" borderId="2" xfId="0" applyFont="1" applyBorder="1" applyAlignment="1" applyProtection="1">
      <alignment horizontal="left" vertical="center"/>
    </xf>
    <xf numFmtId="9" fontId="1" fillId="0" borderId="3" xfId="0" applyNumberFormat="1" applyFont="1" applyBorder="1" applyAlignment="1" applyProtection="1">
      <alignment horizontal="left" vertical="center" wrapText="1"/>
    </xf>
    <xf numFmtId="9" fontId="1" fillId="0" borderId="4" xfId="0" applyNumberFormat="1" applyFont="1" applyBorder="1" applyAlignment="1" applyProtection="1">
      <alignment horizontal="left" vertical="center" wrapText="1"/>
    </xf>
    <xf numFmtId="9" fontId="1" fillId="0" borderId="2" xfId="0" applyNumberFormat="1" applyFont="1" applyBorder="1" applyAlignment="1" applyProtection="1">
      <alignment horizontal="left" vertical="center" wrapText="1"/>
    </xf>
    <xf numFmtId="0" fontId="1" fillId="3" borderId="3" xfId="0" applyFont="1" applyFill="1" applyBorder="1" applyAlignment="1" applyProtection="1">
      <alignment horizontal="center" vertical="center" wrapText="1"/>
    </xf>
    <xf numFmtId="0" fontId="1" fillId="3" borderId="4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</cellXfs>
  <cellStyles count="2">
    <cellStyle name="Currency" xfId="1" builtinId="4"/>
    <cellStyle name="Normal" xfId="0" builtinId="0"/>
  </cellStyles>
  <dxfs count="8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1:H24"/>
  <sheetViews>
    <sheetView showGridLines="0" tabSelected="1" topLeftCell="A16" zoomScale="90" zoomScaleNormal="90" workbookViewId="0">
      <selection activeCell="M20" sqref="M20"/>
    </sheetView>
  </sheetViews>
  <sheetFormatPr defaultRowHeight="15" x14ac:dyDescent="0.25"/>
  <cols>
    <col min="1" max="1" width="40.7109375" customWidth="1"/>
    <col min="2" max="2" width="1.7109375" customWidth="1"/>
    <col min="3" max="3" width="20.5703125" customWidth="1"/>
    <col min="4" max="4" width="17.28515625" customWidth="1"/>
    <col min="5" max="6" width="7.7109375" customWidth="1"/>
    <col min="7" max="7" width="16" customWidth="1"/>
    <col min="8" max="9" width="12.5703125" bestFit="1" customWidth="1"/>
    <col min="11" max="12" width="9.5703125" bestFit="1" customWidth="1"/>
    <col min="14" max="14" width="3.7109375" customWidth="1"/>
    <col min="15" max="15" width="4.5703125" bestFit="1" customWidth="1"/>
    <col min="17" max="17" width="2.7109375" bestFit="1" customWidth="1"/>
    <col min="18" max="18" width="6.5703125" bestFit="1" customWidth="1"/>
    <col min="19" max="19" width="35.42578125" bestFit="1" customWidth="1"/>
    <col min="20" max="20" width="2" bestFit="1" customWidth="1"/>
    <col min="21" max="21" width="14.5703125" bestFit="1" customWidth="1"/>
    <col min="22" max="22" width="17.7109375" bestFit="1" customWidth="1"/>
  </cols>
  <sheetData>
    <row r="1" spans="1:7" ht="18" customHeight="1" x14ac:dyDescent="0.25">
      <c r="A1" s="69" t="s">
        <v>27</v>
      </c>
      <c r="B1" s="70"/>
      <c r="C1" s="70"/>
      <c r="D1" s="70"/>
      <c r="E1" s="70"/>
      <c r="F1" s="70"/>
      <c r="G1" s="71"/>
    </row>
    <row r="2" spans="1:7" ht="18" customHeight="1" thickBot="1" x14ac:dyDescent="0.3">
      <c r="A2" s="72" t="s">
        <v>28</v>
      </c>
      <c r="B2" s="73"/>
      <c r="C2" s="73"/>
      <c r="D2" s="73"/>
      <c r="E2" s="73"/>
      <c r="F2" s="73"/>
      <c r="G2" s="74"/>
    </row>
    <row r="3" spans="1:7" s="1" customFormat="1" ht="35.1" customHeight="1" x14ac:dyDescent="0.25">
      <c r="A3" s="36" t="s">
        <v>18</v>
      </c>
      <c r="B3" s="37"/>
      <c r="C3" s="78" t="s">
        <v>2</v>
      </c>
      <c r="D3" s="79"/>
      <c r="E3" s="79"/>
      <c r="F3" s="79"/>
      <c r="G3" s="80"/>
    </row>
    <row r="4" spans="1:7" s="1" customFormat="1" ht="35.1" customHeight="1" x14ac:dyDescent="0.25">
      <c r="A4" s="20" t="s">
        <v>21</v>
      </c>
      <c r="B4" s="15"/>
      <c r="C4" s="14" t="s">
        <v>22</v>
      </c>
      <c r="D4" s="81" t="s">
        <v>34</v>
      </c>
      <c r="E4" s="82"/>
      <c r="F4" s="82"/>
      <c r="G4" s="21" t="s">
        <v>32</v>
      </c>
    </row>
    <row r="5" spans="1:7" s="1" customFormat="1" ht="35.1" customHeight="1" x14ac:dyDescent="0.25">
      <c r="A5" s="20" t="s">
        <v>24</v>
      </c>
      <c r="B5" s="15"/>
      <c r="C5" s="14" t="s">
        <v>23</v>
      </c>
      <c r="D5" s="45" t="s">
        <v>35</v>
      </c>
      <c r="E5" s="45"/>
      <c r="F5" s="45"/>
      <c r="G5" s="22" t="s">
        <v>23</v>
      </c>
    </row>
    <row r="6" spans="1:7" s="1" customFormat="1" ht="31.15" customHeight="1" x14ac:dyDescent="0.25">
      <c r="A6" s="75" t="s">
        <v>29</v>
      </c>
      <c r="B6" s="76"/>
      <c r="C6" s="76"/>
      <c r="D6" s="76"/>
      <c r="E6" s="76"/>
      <c r="F6" s="76"/>
      <c r="G6" s="77"/>
    </row>
    <row r="7" spans="1:7" s="1" customFormat="1" ht="31.15" customHeight="1" x14ac:dyDescent="0.25">
      <c r="A7" s="23" t="s">
        <v>0</v>
      </c>
      <c r="B7" s="19"/>
      <c r="C7" s="60" t="s">
        <v>1</v>
      </c>
      <c r="D7" s="60"/>
      <c r="E7" s="52" t="s">
        <v>17</v>
      </c>
      <c r="F7" s="53"/>
      <c r="G7" s="24" t="s">
        <v>13</v>
      </c>
    </row>
    <row r="8" spans="1:7" ht="39.950000000000003" customHeight="1" x14ac:dyDescent="0.25">
      <c r="A8" s="25" t="s">
        <v>5</v>
      </c>
      <c r="B8" s="3"/>
      <c r="C8" s="61">
        <v>25</v>
      </c>
      <c r="D8" s="61"/>
      <c r="E8" s="17"/>
      <c r="F8" s="9" t="s">
        <v>14</v>
      </c>
      <c r="G8" s="26">
        <f>IF((OR(E8="Y",E8="yes")),25,0)</f>
        <v>0</v>
      </c>
    </row>
    <row r="9" spans="1:7" ht="39.950000000000003" customHeight="1" x14ac:dyDescent="0.25">
      <c r="A9" s="25" t="s">
        <v>6</v>
      </c>
      <c r="B9" s="3"/>
      <c r="C9" s="61" t="s">
        <v>9</v>
      </c>
      <c r="D9" s="61"/>
      <c r="E9" s="17"/>
      <c r="F9" s="9" t="s">
        <v>36</v>
      </c>
      <c r="G9" s="26">
        <f>IF(E9&gt;0,SUM(350)+75*E9,0)</f>
        <v>0</v>
      </c>
    </row>
    <row r="10" spans="1:7" ht="39.950000000000003" customHeight="1" x14ac:dyDescent="0.25">
      <c r="A10" s="27" t="s">
        <v>2</v>
      </c>
      <c r="B10" s="4"/>
      <c r="C10" s="43" t="s">
        <v>10</v>
      </c>
      <c r="D10" s="43"/>
      <c r="E10" s="18"/>
      <c r="F10" s="39" t="s">
        <v>26</v>
      </c>
      <c r="G10" s="26">
        <f>IF(E10&gt;0,SUM(755)+75*ROUNDUP(E10,0),0)</f>
        <v>0</v>
      </c>
    </row>
    <row r="11" spans="1:7" ht="27.75" customHeight="1" x14ac:dyDescent="0.25">
      <c r="A11" s="28" t="s">
        <v>8</v>
      </c>
      <c r="B11" s="5"/>
      <c r="C11" s="46"/>
      <c r="D11" s="46"/>
      <c r="E11" s="47"/>
      <c r="F11" s="46"/>
      <c r="G11" s="48"/>
    </row>
    <row r="12" spans="1:7" ht="18" customHeight="1" x14ac:dyDescent="0.25">
      <c r="A12" s="29" t="s">
        <v>30</v>
      </c>
      <c r="B12" s="6"/>
      <c r="C12" s="44">
        <v>25</v>
      </c>
      <c r="D12" s="44"/>
      <c r="E12" s="54"/>
      <c r="F12" s="57" t="s">
        <v>26</v>
      </c>
      <c r="G12" s="49">
        <f>IF(E12&gt;=0.229568411,350+ROUNDUP(E12,0)*75,IF(E12&gt;=0.114784206,50,IF(OR(ISBLANK(E12)),0,25)))</f>
        <v>0</v>
      </c>
    </row>
    <row r="13" spans="1:7" ht="18" customHeight="1" x14ac:dyDescent="0.25">
      <c r="A13" s="29" t="s">
        <v>37</v>
      </c>
      <c r="B13" s="6"/>
      <c r="C13" s="68">
        <v>50</v>
      </c>
      <c r="D13" s="68"/>
      <c r="E13" s="55"/>
      <c r="F13" s="58"/>
      <c r="G13" s="50"/>
    </row>
    <row r="14" spans="1:7" ht="18" customHeight="1" x14ac:dyDescent="0.25">
      <c r="A14" s="30" t="s">
        <v>38</v>
      </c>
      <c r="B14" s="7"/>
      <c r="C14" s="83" t="s">
        <v>7</v>
      </c>
      <c r="D14" s="83"/>
      <c r="E14" s="56"/>
      <c r="F14" s="59"/>
      <c r="G14" s="51"/>
    </row>
    <row r="15" spans="1:7" ht="39.950000000000003" customHeight="1" x14ac:dyDescent="0.25">
      <c r="A15" s="31" t="s">
        <v>15</v>
      </c>
      <c r="B15" s="8"/>
      <c r="C15" s="87" t="s">
        <v>16</v>
      </c>
      <c r="D15" s="88"/>
      <c r="E15" s="17"/>
      <c r="F15" s="9" t="s">
        <v>36</v>
      </c>
      <c r="G15" s="32">
        <f>SUM(E15)*150</f>
        <v>0</v>
      </c>
    </row>
    <row r="16" spans="1:7" ht="39.950000000000003" customHeight="1" x14ac:dyDescent="0.25">
      <c r="A16" s="25" t="s">
        <v>4</v>
      </c>
      <c r="B16" s="3"/>
      <c r="C16" s="61">
        <v>90</v>
      </c>
      <c r="D16" s="61"/>
      <c r="E16" s="17"/>
      <c r="F16" s="2" t="s">
        <v>14</v>
      </c>
      <c r="G16" s="32">
        <f>IF((OR(E16="Y",E16="yes")),90,0)</f>
        <v>0</v>
      </c>
    </row>
    <row r="17" spans="1:8" ht="39.950000000000003" customHeight="1" x14ac:dyDescent="0.25">
      <c r="A17" s="25" t="s">
        <v>39</v>
      </c>
      <c r="B17" s="3"/>
      <c r="C17" s="11"/>
      <c r="D17" s="11"/>
      <c r="E17" s="12"/>
      <c r="F17" s="10" t="s">
        <v>26</v>
      </c>
      <c r="G17" s="32">
        <f>IF(AND(C3="SFR Erosion and Sediment Control Review",C4="yes"),209,IF(G4="half",(IF(E17&gt;=100,9600,IF(E17&gt;=50,6100,IF(E17&gt;=10,4500,IF(E17&gt;=5,3400,IF(E17&gt;=1,2700,IF(OR(ISBLANK(E17)),0,290))))))/2),IF(G4="whole",IF(E17&gt;=100,9600,IF(E17&gt;=50,6100,IF(E17&gt;=10,4500,IF(E17&gt;=5,3400,IF(E17&gt;=1,2700,IF(OR(ISBLANK(E17)),0,290)))))),IF(G4="n/A",0,0))))</f>
        <v>0</v>
      </c>
      <c r="H17" s="13"/>
    </row>
    <row r="18" spans="1:8" ht="39.950000000000003" customHeight="1" x14ac:dyDescent="0.25">
      <c r="A18" s="33" t="s">
        <v>12</v>
      </c>
      <c r="B18" s="3"/>
      <c r="C18" s="92"/>
      <c r="D18" s="93"/>
      <c r="E18" s="93"/>
      <c r="F18" s="94"/>
      <c r="G18" s="32">
        <f>SUM(G8:G17)</f>
        <v>0</v>
      </c>
    </row>
    <row r="19" spans="1:8" ht="39.950000000000003" customHeight="1" x14ac:dyDescent="0.25">
      <c r="A19" s="25" t="s">
        <v>3</v>
      </c>
      <c r="B19" s="3"/>
      <c r="C19" s="89">
        <v>0.05</v>
      </c>
      <c r="D19" s="90"/>
      <c r="E19" s="90"/>
      <c r="F19" s="91"/>
      <c r="G19" s="32">
        <f>SUM(G18)*0.05</f>
        <v>0</v>
      </c>
    </row>
    <row r="20" spans="1:8" ht="39.950000000000003" customHeight="1" x14ac:dyDescent="0.25">
      <c r="A20" s="34" t="s">
        <v>11</v>
      </c>
      <c r="B20" s="16"/>
      <c r="C20" s="84"/>
      <c r="D20" s="85"/>
      <c r="E20" s="85"/>
      <c r="F20" s="86"/>
      <c r="G20" s="35">
        <f>G18+G19</f>
        <v>0</v>
      </c>
    </row>
    <row r="21" spans="1:8" ht="25.15" customHeight="1" x14ac:dyDescent="0.25">
      <c r="A21" s="62" t="s">
        <v>44</v>
      </c>
      <c r="B21" s="63"/>
      <c r="C21" s="63"/>
      <c r="D21" s="63"/>
      <c r="E21" s="63"/>
      <c r="F21" s="63"/>
      <c r="G21" s="64"/>
    </row>
    <row r="22" spans="1:8" ht="25.15" customHeight="1" x14ac:dyDescent="0.25">
      <c r="A22" s="65" t="s">
        <v>42</v>
      </c>
      <c r="B22" s="66"/>
      <c r="C22" s="66"/>
      <c r="D22" s="66"/>
      <c r="E22" s="66"/>
      <c r="F22" s="66"/>
      <c r="G22" s="67"/>
    </row>
    <row r="23" spans="1:8" ht="25.15" customHeight="1" x14ac:dyDescent="0.25">
      <c r="A23" s="65" t="s">
        <v>43</v>
      </c>
      <c r="B23" s="66"/>
      <c r="C23" s="66"/>
      <c r="D23" s="66"/>
      <c r="E23" s="66"/>
      <c r="F23" s="66"/>
      <c r="G23" s="67"/>
    </row>
    <row r="24" spans="1:8" ht="24.75" customHeight="1" thickBot="1" x14ac:dyDescent="0.3">
      <c r="A24" s="40" t="s">
        <v>40</v>
      </c>
      <c r="B24" s="41"/>
      <c r="C24" s="41"/>
      <c r="D24" s="41"/>
      <c r="E24" s="41"/>
      <c r="F24" s="41"/>
      <c r="G24" s="42"/>
    </row>
  </sheetData>
  <sheetProtection selectLockedCells="1"/>
  <dataConsolidate/>
  <mergeCells count="27">
    <mergeCell ref="C14:D14"/>
    <mergeCell ref="C20:F20"/>
    <mergeCell ref="C15:D15"/>
    <mergeCell ref="C19:F19"/>
    <mergeCell ref="C18:F18"/>
    <mergeCell ref="C16:D16"/>
    <mergeCell ref="A1:G1"/>
    <mergeCell ref="A2:G2"/>
    <mergeCell ref="A6:G6"/>
    <mergeCell ref="C3:G3"/>
    <mergeCell ref="D4:F4"/>
    <mergeCell ref="A24:G24"/>
    <mergeCell ref="C10:D10"/>
    <mergeCell ref="C12:D12"/>
    <mergeCell ref="D5:F5"/>
    <mergeCell ref="C11:G11"/>
    <mergeCell ref="G12:G14"/>
    <mergeCell ref="E7:F7"/>
    <mergeCell ref="E12:E14"/>
    <mergeCell ref="F12:F14"/>
    <mergeCell ref="C7:D7"/>
    <mergeCell ref="C8:D8"/>
    <mergeCell ref="C9:D9"/>
    <mergeCell ref="A21:G21"/>
    <mergeCell ref="A22:G22"/>
    <mergeCell ref="A23:G23"/>
    <mergeCell ref="C13:D13"/>
  </mergeCells>
  <conditionalFormatting sqref="E10 E12">
    <cfRule type="expression" dxfId="7" priority="14">
      <formula>IF($C$3="site plan review",TRUE, FALSE)</formula>
    </cfRule>
  </conditionalFormatting>
  <conditionalFormatting sqref="E9 E12">
    <cfRule type="expression" dxfId="6" priority="13">
      <formula>IF($C$3="subdivision review",TRUE, FALSE)</formula>
    </cfRule>
  </conditionalFormatting>
  <conditionalFormatting sqref="E12">
    <cfRule type="expression" dxfId="5" priority="12">
      <formula>IF($C$3="erosion and sediment control review",TRUE, FALSE)</formula>
    </cfRule>
  </conditionalFormatting>
  <conditionalFormatting sqref="E17">
    <cfRule type="expression" dxfId="4" priority="11">
      <formula>IF($C$4="Yes",TRUE,FALSE)</formula>
    </cfRule>
  </conditionalFormatting>
  <conditionalFormatting sqref="E15">
    <cfRule type="expression" dxfId="3" priority="10">
      <formula>IF($C$5="Yes",TRUE,FALSE)</formula>
    </cfRule>
  </conditionalFormatting>
  <conditionalFormatting sqref="E8">
    <cfRule type="expression" dxfId="2" priority="9">
      <formula>IF($C$3="small plat review",TRUE, FALSE)</formula>
    </cfRule>
  </conditionalFormatting>
  <conditionalFormatting sqref="G4">
    <cfRule type="expression" priority="5">
      <formula>IF($G$4="half",$G$17=(IF(E17&gt;=100,9600,IF(E17&gt;=50,6100,IF(E17&gt;=10,4500,IF(E17&gt;=5, 3400,IF(E17&gt;=1,2700,IF(OR(ISBLANK(E17)),0,290))))))/2),IF($G$4="whole",$G$17=IF(E17&gt;=100,9600,IF(E17&gt;=50,6100,IF(E17&gt;=10,4500,IF(E17&gt;=5, 3400,IF(E17&gt;=1,2700,IF(OR(ISBLANK(E17)),0,290)))))),IF($G$4="n/a",0,0)))</formula>
    </cfRule>
  </conditionalFormatting>
  <conditionalFormatting sqref="E16">
    <cfRule type="expression" dxfId="1" priority="2">
      <formula>IF($G$5="Yes",TRUE,FALSE)</formula>
    </cfRule>
  </conditionalFormatting>
  <conditionalFormatting sqref="E12:E14">
    <cfRule type="expression" dxfId="0" priority="1">
      <formula>IF($C$3="sfr erosion and sediment control review",TRUE, FALSE)</formula>
    </cfRule>
  </conditionalFormatting>
  <dataValidations count="1">
    <dataValidation type="decimal" allowBlank="1" showInputMessage="1" showErrorMessage="1" sqref="E17">
      <formula1>0</formula1>
      <formula2>1000000000000000000</formula2>
    </dataValidation>
  </dataValidations>
  <printOptions horizontalCentered="1"/>
  <pageMargins left="0.25" right="0.25" top="0.75" bottom="0.75" header="0.3" footer="0.3"/>
  <pageSetup scale="91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Description!$A$7:$A$10</xm:f>
          </x14:formula1>
          <xm:sqref>E8 G5 C4:C5</xm:sqref>
        </x14:dataValidation>
        <x14:dataValidation type="list" allowBlank="1" showInputMessage="1" showErrorMessage="1">
          <x14:formula1>
            <xm:f>Description!$A$7:$A$9</xm:f>
          </x14:formula1>
          <xm:sqref>E16</xm:sqref>
        </x14:dataValidation>
        <x14:dataValidation type="list" allowBlank="1" showInputMessage="1" showErrorMessage="1">
          <x14:formula1>
            <xm:f>Description!$A$11:$A$14</xm:f>
          </x14:formula1>
          <xm:sqref>G4</xm:sqref>
        </x14:dataValidation>
        <x14:dataValidation type="list" showInputMessage="1" showErrorMessage="1">
          <x14:formula1>
            <xm:f>Description!$A$1:$A$6</xm:f>
          </x14:formula1>
          <xm:sqref>C3:G3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14"/>
  <sheetViews>
    <sheetView workbookViewId="0">
      <selection activeCell="C6" sqref="C6"/>
    </sheetView>
  </sheetViews>
  <sheetFormatPr defaultRowHeight="15" x14ac:dyDescent="0.25"/>
  <sheetData>
    <row r="1" spans="1:1" x14ac:dyDescent="0.25">
      <c r="A1" s="38" t="str">
        <f>" "</f>
        <v xml:space="preserve"> </v>
      </c>
    </row>
    <row r="2" spans="1:1" x14ac:dyDescent="0.25">
      <c r="A2" s="38" t="s">
        <v>41</v>
      </c>
    </row>
    <row r="3" spans="1:1" x14ac:dyDescent="0.25">
      <c r="A3" s="38" t="s">
        <v>20</v>
      </c>
    </row>
    <row r="4" spans="1:1" x14ac:dyDescent="0.25">
      <c r="A4" s="38" t="s">
        <v>2</v>
      </c>
    </row>
    <row r="5" spans="1:1" x14ac:dyDescent="0.25">
      <c r="A5" s="38" t="s">
        <v>25</v>
      </c>
    </row>
    <row r="6" spans="1:1" x14ac:dyDescent="0.25">
      <c r="A6" s="38" t="s">
        <v>19</v>
      </c>
    </row>
    <row r="7" spans="1:1" x14ac:dyDescent="0.25">
      <c r="A7" s="38"/>
    </row>
    <row r="8" spans="1:1" x14ac:dyDescent="0.25">
      <c r="A8" s="38" t="s">
        <v>22</v>
      </c>
    </row>
    <row r="9" spans="1:1" x14ac:dyDescent="0.25">
      <c r="A9" s="38" t="s">
        <v>23</v>
      </c>
    </row>
    <row r="10" spans="1:1" x14ac:dyDescent="0.25">
      <c r="A10" s="38" t="s">
        <v>33</v>
      </c>
    </row>
    <row r="11" spans="1:1" x14ac:dyDescent="0.25">
      <c r="A11" s="38"/>
    </row>
    <row r="12" spans="1:1" x14ac:dyDescent="0.25">
      <c r="A12" s="38" t="s">
        <v>31</v>
      </c>
    </row>
    <row r="13" spans="1:1" x14ac:dyDescent="0.25">
      <c r="A13" s="38" t="s">
        <v>32</v>
      </c>
    </row>
    <row r="14" spans="1:1" x14ac:dyDescent="0.25">
      <c r="A14" s="38" t="s">
        <v>33</v>
      </c>
    </row>
  </sheetData>
  <sheetProtection algorithmName="SHA-512" hashValue="+pzwDU/z30gah4P69tUkavWsMhI5T0VVDkV2NLezq0+Xlnyx/i72MP1a0CmcgyC2mmSOFz/qkKsX7COKCPIu+Q==" saltValue="lXLHmwAl9idxx+qIiv66Fg==" spinCount="100000" sheet="1" objects="1" scenarios="1" selectLockedCells="1"/>
  <sortState ref="A2:A5">
    <sortCondition ref="A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Fees 2018</vt:lpstr>
      <vt:lpstr>Description</vt:lpstr>
      <vt:lpstr>'Fees 2018'!Print_Area</vt:lpstr>
    </vt:vector>
  </TitlesOfParts>
  <Company>County of Roanoke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mistech</dc:creator>
  <cp:lastModifiedBy>Bob G. Atkinson</cp:lastModifiedBy>
  <cp:lastPrinted>2022-08-22T11:10:06Z</cp:lastPrinted>
  <dcterms:created xsi:type="dcterms:W3CDTF">2018-08-01T18:05:45Z</dcterms:created>
  <dcterms:modified xsi:type="dcterms:W3CDTF">2022-12-01T16:32:53Z</dcterms:modified>
</cp:coreProperties>
</file>